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Bank Göstəriciləri III RÜB 2016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35" i="1" l="1"/>
  <c r="H35" i="1"/>
  <c r="I35" i="1"/>
  <c r="J35" i="1"/>
  <c r="K35" i="1"/>
  <c r="L35" i="1"/>
  <c r="O35" i="1"/>
  <c r="P35" i="1"/>
  <c r="E35" i="1"/>
  <c r="M19" i="1" l="1"/>
  <c r="N19" i="1"/>
  <c r="N35" i="1" s="1"/>
  <c r="M4" i="1" l="1"/>
  <c r="M35" i="1" s="1"/>
  <c r="G20" i="1"/>
  <c r="G26" i="1"/>
  <c r="G31" i="1"/>
  <c r="G2" i="1"/>
  <c r="G14" i="1"/>
  <c r="G7" i="1"/>
  <c r="G30" i="1"/>
  <c r="G9" i="1"/>
  <c r="G13" i="1"/>
  <c r="G24" i="1"/>
  <c r="G17" i="1"/>
  <c r="G27" i="1"/>
  <c r="G29" i="1"/>
  <c r="G4" i="1"/>
  <c r="G21" i="1"/>
  <c r="G6" i="1"/>
  <c r="G15" i="1"/>
  <c r="G32" i="1"/>
  <c r="G28" i="1"/>
  <c r="G3" i="1"/>
  <c r="G5" i="1"/>
  <c r="G11" i="1"/>
  <c r="G18" i="1"/>
  <c r="G23" i="1"/>
  <c r="G10" i="1"/>
  <c r="G33" i="1"/>
  <c r="G16" i="1"/>
  <c r="G12" i="1"/>
  <c r="G25" i="1"/>
  <c r="G8" i="1"/>
  <c r="G35" i="1" l="1"/>
</calcChain>
</file>

<file path=xl/sharedStrings.xml><?xml version="1.0" encoding="utf-8"?>
<sst xmlns="http://schemas.openxmlformats.org/spreadsheetml/2006/main" count="50" uniqueCount="50">
  <si>
    <t>Bankın adı</t>
  </si>
  <si>
    <t>Aktivlər (min manatla)</t>
  </si>
  <si>
    <t>Kreditlər (min manatla)</t>
  </si>
  <si>
    <t>Öhdəliklər (min manatla)</t>
  </si>
  <si>
    <t>Depozitlər (min manatla)</t>
  </si>
  <si>
    <t>Cəmi kapital (min manatla)</t>
  </si>
  <si>
    <t>Faiz gəliri (min manatla)</t>
  </si>
  <si>
    <t>Faiz xərci (min manatla)</t>
  </si>
  <si>
    <t>Qeyri -faiz gəliri (min manatla)</t>
  </si>
  <si>
    <t>Qeyri -faiz xərci (min manatla)</t>
  </si>
  <si>
    <t>Xalis mənfəət (min manatla)</t>
  </si>
  <si>
    <t>AccessBank QSC</t>
  </si>
  <si>
    <t>AFB Bank ASC</t>
  </si>
  <si>
    <t>AGBank ASC</t>
  </si>
  <si>
    <t>Amrahbank ASC</t>
  </si>
  <si>
    <t>AtaBank ASC</t>
  </si>
  <si>
    <t>Azər Türk Bank ASC</t>
  </si>
  <si>
    <t>Azərbaycan Beynəlxalq Bankı ASC*</t>
  </si>
  <si>
    <t>Azərbaycan Sənaye Bankı ASC</t>
  </si>
  <si>
    <t>Bank Avrasiya ASC</t>
  </si>
  <si>
    <t>Bank BTB ASC</t>
  </si>
  <si>
    <t>Bank Melli İran Bakı filialı</t>
  </si>
  <si>
    <t>Bank of Baku ASC</t>
  </si>
  <si>
    <t>Bank Respublika ASC</t>
  </si>
  <si>
    <t>Bank VTB (Azərbaycan) ASC</t>
  </si>
  <si>
    <t>Caspian Development Bank ASC</t>
  </si>
  <si>
    <t>DəmirBank ASC</t>
  </si>
  <si>
    <t>Expressbank ASC</t>
  </si>
  <si>
    <t>Xalq Bank ASC</t>
  </si>
  <si>
    <t>Kapital Bank ASC</t>
  </si>
  <si>
    <t>Muğanbank ASC</t>
  </si>
  <si>
    <t>NBCBank ASC</t>
  </si>
  <si>
    <t>Naxçıvanbank ASC</t>
  </si>
  <si>
    <t>NİKOYL Bank İKB ASC</t>
  </si>
  <si>
    <t>Pakistan Milli Bankı NBP Bakı filialı</t>
  </si>
  <si>
    <t>PAŞA Bank ASC</t>
  </si>
  <si>
    <t>Rabitəbank ASC</t>
  </si>
  <si>
    <t>Silk Vey Bank ASC</t>
  </si>
  <si>
    <t>TuranBank ASC</t>
  </si>
  <si>
    <t>Unibank KB ASC</t>
  </si>
  <si>
    <t>Yapı Kredi Bank Azərbaycan QSC</t>
  </si>
  <si>
    <t>Ziraat Bank Azerbaycan ASC</t>
  </si>
  <si>
    <t>Sıra</t>
  </si>
  <si>
    <t>Xalis əməliyyat mənfəəti/zərəri (mln. manatla)</t>
  </si>
  <si>
    <t>Cəmi</t>
  </si>
  <si>
    <t>Faiz mənfəəti/zərəri (mln. manatla)</t>
  </si>
  <si>
    <t>Qeyri-faiz mənfəəti/zərəri (mln. manatla)</t>
  </si>
  <si>
    <r>
      <rPr>
        <b/>
        <sz val="16"/>
        <color theme="0"/>
        <rFont val="Calibri"/>
        <family val="2"/>
        <scheme val="minor"/>
      </rPr>
      <t>*</t>
    </r>
    <r>
      <rPr>
        <b/>
        <sz val="11"/>
        <color theme="0"/>
        <rFont val="Calibri"/>
        <family val="2"/>
        <scheme val="minor"/>
      </rPr>
      <t xml:space="preserve"> II RÜB</t>
    </r>
  </si>
  <si>
    <t>Aktivlər üzrə mümkün zərərlərin ödənilməsi üçün xüsusi ehtiyatın yaradılmasına ayırmalar (min manatla)</t>
  </si>
  <si>
    <t>Günay Bank ASC*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</si>
</sst>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 Cyr"/>
      <charset val="204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1" fillId="2" borderId="0" xfId="0" applyFont="1" applyFill="1" applyAlignment="1">
      <alignment horizontal="center" vertical="center"/>
    </xf>
    <xf numFmtId="164" fontId="0" fillId="0" borderId="0" xfId="0" applyNumberFormat="1"/>
    <xf numFmtId="164" fontId="1" fillId="2" borderId="0" xfId="0" applyNumberFormat="1" applyFont="1" applyFill="1"/>
    <xf numFmtId="0" fontId="6" fillId="0" borderId="0" xfId="0" applyFont="1"/>
  </cellXfs>
  <cellStyles count="2">
    <cellStyle name="Normal" xfId="0" builtinId="0"/>
    <cellStyle name="Normal 2" xfId="1"/>
  </cellStyles>
  <dxfs count="4">
    <dxf>
      <numFmt numFmtId="0" formatCode="General"/>
    </dxf>
    <dxf>
      <numFmt numFmtId="0" formatCode="General"/>
    </dxf>
    <dxf>
      <font>
        <b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nk%20G&#246;st&#601;ricil&#601;ri%20III%20R&#220;B+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ank Göstəriciləri III RÜB++"/>
    </sheetNames>
    <sheetDataSet>
      <sheetData sheetId="0"/>
      <sheetData sheetId="1"/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id="1" name="Table1" displayName="Table1" ref="B1:P34" totalsRowShown="0" headerRowDxfId="3">
  <autoFilter ref="B1:P34"/>
  <sortState ref="B2:O34">
    <sortCondition ref="B2"/>
  </sortState>
  <tableColumns count="15">
    <tableColumn id="1" name="Bankın adı" dataDxfId="2"/>
    <tableColumn id="2" name="Aktivlər (min manatla)"/>
    <tableColumn id="3" name="Kreditlər (min manatla)"/>
    <tableColumn id="4" name="Öhdəliklər (min manatla)"/>
    <tableColumn id="5" name="Depozitlər (min manatla)"/>
    <tableColumn id="6" name="Cəmi kapital (min manatla)">
      <calculatedColumnFormula>[1]!Table24[[#This Row],[Aktivlər (min manatla)]]-[1]!Table24[[#This Row],[Öhdəliklər (min manatla)]]</calculatedColumnFormula>
    </tableColumn>
    <tableColumn id="7" name="Faiz gəliri (min manatla)"/>
    <tableColumn id="8" name="Faiz xərci (min manatla)"/>
    <tableColumn id="9" name="Qeyri -faiz gəliri (min manatla)"/>
    <tableColumn id="10" name="Qeyri -faiz xərci (min manatla)"/>
    <tableColumn id="11" name="Xalis mənfəət (min manatla)"/>
    <tableColumn id="12" name="Faiz mənfəəti/zərəri (mln. manatla)" dataDxfId="1">
      <calculatedColumnFormula>Table1[[#This Row],[Faiz gəliri (min manatla)]]-Table1[[#This Row],[Faiz xərci (min manatla)]]</calculatedColumnFormula>
    </tableColumn>
    <tableColumn id="13" name="Qeyri-faiz mənfəəti/zərəri (mln. manatla)" dataDxfId="0">
      <calculatedColumnFormula>Table1[[#This Row],[Qeyri -faiz gəliri (min manatla)]]-Table1[[#This Row],[Qeyri -faiz xərci (min manatla)]]</calculatedColumnFormula>
    </tableColumn>
    <tableColumn id="18" name="Xalis əməliyyat mənfəəti/zərəri (mln. manatla)"/>
    <tableColumn id="14" name="Aktivlər üzrə mümkün zərərlərin ödənilməsi üçün xüsusi ehtiyatın yaradılmasına ayırmalar (min manatla)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70" zoomScaleNormal="70" workbookViewId="0">
      <pane xSplit="2" ySplit="1" topLeftCell="I2" activePane="bottomRight" state="frozen"/>
      <selection pane="topRight" activeCell="C1" sqref="C1"/>
      <selection pane="bottomLeft" activeCell="A2" sqref="A2"/>
      <selection pane="bottomRight" activeCell="Q1" sqref="Q1:Q1048576"/>
    </sheetView>
  </sheetViews>
  <sheetFormatPr defaultRowHeight="15" x14ac:dyDescent="0.25"/>
  <cols>
    <col min="1" max="1" width="9.140625" style="4"/>
    <col min="2" max="2" width="50.85546875" style="2" customWidth="1"/>
    <col min="3" max="3" width="23.140625" customWidth="1"/>
    <col min="4" max="4" width="24.7109375" customWidth="1"/>
    <col min="5" max="5" width="23.140625" customWidth="1"/>
    <col min="6" max="6" width="21" customWidth="1"/>
    <col min="7" max="7" width="21.7109375" customWidth="1"/>
    <col min="8" max="8" width="20" customWidth="1"/>
    <col min="9" max="9" width="18.28515625" customWidth="1"/>
    <col min="10" max="10" width="18.5703125" customWidth="1"/>
    <col min="11" max="11" width="21.7109375" customWidth="1"/>
    <col min="12" max="12" width="19" customWidth="1"/>
    <col min="13" max="13" width="18.28515625" customWidth="1"/>
    <col min="14" max="14" width="16.7109375" customWidth="1"/>
    <col min="15" max="15" width="15.7109375" style="5" customWidth="1"/>
    <col min="16" max="16" width="14.42578125" customWidth="1"/>
    <col min="18" max="18" width="9.42578125" style="5" customWidth="1"/>
    <col min="19" max="19" width="12.7109375" style="5" bestFit="1" customWidth="1"/>
  </cols>
  <sheetData>
    <row r="1" spans="1:19" s="2" customFormat="1" ht="15.75" x14ac:dyDescent="0.25">
      <c r="A1" s="3" t="s">
        <v>42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45</v>
      </c>
      <c r="N1" s="14" t="s">
        <v>46</v>
      </c>
      <c r="O1" s="14" t="s">
        <v>43</v>
      </c>
      <c r="P1" s="14" t="s">
        <v>48</v>
      </c>
    </row>
    <row r="2" spans="1:19" x14ac:dyDescent="0.25">
      <c r="A2" s="1">
        <v>1</v>
      </c>
      <c r="B2" s="2" t="s">
        <v>11</v>
      </c>
      <c r="C2" s="12">
        <v>1054088.882</v>
      </c>
      <c r="D2" s="12">
        <v>615972.68599999999</v>
      </c>
      <c r="E2" s="12">
        <v>970059.22320000001</v>
      </c>
      <c r="F2" s="12">
        <v>269177</v>
      </c>
      <c r="G2" s="12">
        <f>Table1[[#This Row],[Aktivlər (min manatla)]]-Table1[[#This Row],[Öhdəliklər (min manatla)]]</f>
        <v>84029.658799999976</v>
      </c>
      <c r="H2" s="12">
        <v>103764.76</v>
      </c>
      <c r="I2" s="12">
        <v>46992.76</v>
      </c>
      <c r="J2" s="12">
        <v>15927.87</v>
      </c>
      <c r="K2" s="12">
        <v>53043.73</v>
      </c>
      <c r="L2" s="12">
        <v>-79158.759999999995</v>
      </c>
      <c r="M2" s="12">
        <v>56771.999999999993</v>
      </c>
      <c r="N2" s="12">
        <v>-37115.86</v>
      </c>
      <c r="O2" s="12">
        <v>19656.139999999992</v>
      </c>
      <c r="P2" s="12">
        <v>98853.97</v>
      </c>
    </row>
    <row r="3" spans="1:19" x14ac:dyDescent="0.25">
      <c r="A3" s="1">
        <v>2</v>
      </c>
      <c r="B3" s="2" t="s">
        <v>12</v>
      </c>
      <c r="C3">
        <v>293839.71889999998</v>
      </c>
      <c r="D3">
        <v>188921.5655</v>
      </c>
      <c r="E3">
        <v>207914.55100000001</v>
      </c>
      <c r="F3">
        <v>99406.598700000002</v>
      </c>
      <c r="G3" s="5">
        <f>Table1[[#This Row],[Aktivlər (min manatla)]]-Table1[[#This Row],[Öhdəliklər (min manatla)]]</f>
        <v>85925.167899999971</v>
      </c>
      <c r="H3">
        <v>12704.7</v>
      </c>
      <c r="I3">
        <v>2285.5</v>
      </c>
      <c r="J3">
        <v>13092.7</v>
      </c>
      <c r="K3">
        <v>7307.3</v>
      </c>
      <c r="L3">
        <v>6945.9</v>
      </c>
      <c r="M3">
        <v>10419.200000000001</v>
      </c>
      <c r="N3">
        <v>5785.4000000000005</v>
      </c>
      <c r="O3" s="5">
        <v>16204.600000000002</v>
      </c>
      <c r="P3" s="12">
        <v>9258.7000000000007</v>
      </c>
      <c r="S3" s="6"/>
    </row>
    <row r="4" spans="1:19" x14ac:dyDescent="0.25">
      <c r="A4" s="1">
        <v>3</v>
      </c>
      <c r="B4" s="2" t="s">
        <v>13</v>
      </c>
      <c r="C4" s="12">
        <v>506807.84</v>
      </c>
      <c r="D4" s="12">
        <v>295088.55829999998</v>
      </c>
      <c r="E4" s="12">
        <v>439992.88549999997</v>
      </c>
      <c r="F4" s="12">
        <v>210859.54130000001</v>
      </c>
      <c r="G4" s="12">
        <f>Table1[[#This Row],[Aktivlər (min manatla)]]-Table1[[#This Row],[Öhdəliklər (min manatla)]]</f>
        <v>66814.954500000051</v>
      </c>
      <c r="H4" s="12">
        <v>31493.436809999999</v>
      </c>
      <c r="I4" s="12">
        <v>17349.003580000001</v>
      </c>
      <c r="J4" s="12">
        <v>24808.713540000001</v>
      </c>
      <c r="K4" s="12">
        <v>38935.00632</v>
      </c>
      <c r="L4" s="12">
        <v>-22547.39444</v>
      </c>
      <c r="M4" s="12">
        <f>Table1[[#This Row],[Faiz gəliri (min manatla)]]-Table1[[#This Row],[Faiz xərci (min manatla)]]</f>
        <v>14144.433229999999</v>
      </c>
      <c r="N4" s="12">
        <v>-14126.29278</v>
      </c>
      <c r="O4" s="12">
        <v>18.140449999998964</v>
      </c>
      <c r="P4" s="12">
        <v>22512.173169999998</v>
      </c>
    </row>
    <row r="5" spans="1:19" x14ac:dyDescent="0.25">
      <c r="A5" s="1">
        <v>4</v>
      </c>
      <c r="B5" s="2" t="s">
        <v>14</v>
      </c>
      <c r="C5" s="12">
        <v>262149.63257000002</v>
      </c>
      <c r="D5" s="12">
        <v>139456.44297</v>
      </c>
      <c r="E5" s="12">
        <v>205526.99390999999</v>
      </c>
      <c r="F5" s="12">
        <v>129153.75217000001</v>
      </c>
      <c r="G5" s="12">
        <f>Table1[[#This Row],[Aktivlər (min manatla)]]-Table1[[#This Row],[Öhdəliklər (min manatla)]]</f>
        <v>56622.638660000026</v>
      </c>
      <c r="H5" s="12">
        <v>19442.80341</v>
      </c>
      <c r="I5" s="12">
        <v>11092.94635</v>
      </c>
      <c r="J5" s="12">
        <v>1545.79773</v>
      </c>
      <c r="K5" s="12">
        <v>563.74543000000006</v>
      </c>
      <c r="L5" s="12">
        <v>-3868.9309699999999</v>
      </c>
      <c r="M5" s="12">
        <v>8349.8570600000003</v>
      </c>
      <c r="N5" s="12">
        <v>982.05229999999995</v>
      </c>
      <c r="O5" s="12">
        <v>9331.9093599999997</v>
      </c>
      <c r="P5" s="12">
        <v>8632.4282500000008</v>
      </c>
    </row>
    <row r="6" spans="1:19" x14ac:dyDescent="0.25">
      <c r="A6" s="1">
        <v>5</v>
      </c>
      <c r="B6" s="2" t="s">
        <v>15</v>
      </c>
      <c r="C6">
        <v>479448.63</v>
      </c>
      <c r="D6">
        <v>400421.26</v>
      </c>
      <c r="E6">
        <v>402938.32990000001</v>
      </c>
      <c r="F6">
        <v>252030.43</v>
      </c>
      <c r="G6" s="5">
        <f>Table1[[#This Row],[Aktivlər (min manatla)]]-Table1[[#This Row],[Öhdəliklər (min manatla)]]</f>
        <v>76510.300099999993</v>
      </c>
      <c r="H6">
        <v>38203.96</v>
      </c>
      <c r="I6">
        <v>18500.259999999998</v>
      </c>
      <c r="J6">
        <v>9923.7099999999991</v>
      </c>
      <c r="K6">
        <v>15739.34</v>
      </c>
      <c r="L6">
        <v>15061.27</v>
      </c>
      <c r="M6">
        <v>19703.7</v>
      </c>
      <c r="N6">
        <v>-5815.630000000001</v>
      </c>
      <c r="O6" s="5">
        <v>13888.07</v>
      </c>
      <c r="P6" s="12">
        <v>1173.2</v>
      </c>
    </row>
    <row r="7" spans="1:19" x14ac:dyDescent="0.25">
      <c r="A7" s="1">
        <v>6</v>
      </c>
      <c r="B7" s="2" t="s">
        <v>16</v>
      </c>
      <c r="C7">
        <v>807630.70200000005</v>
      </c>
      <c r="D7">
        <v>147053.89199999999</v>
      </c>
      <c r="E7">
        <v>749855.96400000004</v>
      </c>
      <c r="F7">
        <v>582293.01500000001</v>
      </c>
      <c r="G7" s="5">
        <f>Table1[[#This Row],[Aktivlər (min manatla)]]-Table1[[#This Row],[Öhdəliklər (min manatla)]]</f>
        <v>57774.738000000012</v>
      </c>
      <c r="H7">
        <v>19650.493999999999</v>
      </c>
      <c r="I7">
        <v>6177.7640000000001</v>
      </c>
      <c r="J7">
        <v>21178.164000000001</v>
      </c>
      <c r="K7">
        <v>1501.5509999999999</v>
      </c>
      <c r="L7">
        <v>10466.331</v>
      </c>
      <c r="M7">
        <v>13472.73</v>
      </c>
      <c r="N7">
        <v>19676.613000000001</v>
      </c>
      <c r="O7" s="5">
        <v>33149.343000000001</v>
      </c>
      <c r="P7" s="12">
        <v>8438.4050000000007</v>
      </c>
    </row>
    <row r="8" spans="1:19" x14ac:dyDescent="0.25">
      <c r="A8" s="1">
        <v>7</v>
      </c>
      <c r="B8" s="2" t="s">
        <v>17</v>
      </c>
      <c r="C8" s="12">
        <v>14192380</v>
      </c>
      <c r="D8" s="12">
        <v>5135769</v>
      </c>
      <c r="E8" s="12">
        <v>13623443</v>
      </c>
      <c r="F8" s="12">
        <v>8175442</v>
      </c>
      <c r="G8" s="12">
        <f>Table1[[#This Row],[Aktivlər (min manatla)]]-Table1[[#This Row],[Öhdəliklər (min manatla)]]</f>
        <v>568937</v>
      </c>
      <c r="H8" s="12">
        <v>223807</v>
      </c>
      <c r="I8" s="12">
        <v>277403</v>
      </c>
      <c r="J8" s="12">
        <v>116472</v>
      </c>
      <c r="K8" s="12">
        <v>212639</v>
      </c>
      <c r="L8" s="12">
        <v>-322804</v>
      </c>
      <c r="M8" s="12">
        <v>-53596</v>
      </c>
      <c r="N8" s="12">
        <v>-96167</v>
      </c>
      <c r="O8" s="12">
        <v>-149763</v>
      </c>
      <c r="P8" s="12">
        <v>127774</v>
      </c>
    </row>
    <row r="9" spans="1:19" x14ac:dyDescent="0.25">
      <c r="A9" s="1">
        <v>8</v>
      </c>
      <c r="B9" s="2" t="s">
        <v>18</v>
      </c>
      <c r="C9" s="12">
        <v>636406.15</v>
      </c>
      <c r="D9" s="12">
        <v>226196.19</v>
      </c>
      <c r="E9" s="12">
        <v>552586.06999999995</v>
      </c>
      <c r="F9" s="12">
        <v>366298.34</v>
      </c>
      <c r="G9" s="12">
        <f>Table1[[#This Row],[Aktivlər (min manatla)]]-Table1[[#This Row],[Öhdəliklər (min manatla)]]</f>
        <v>83820.080000000075</v>
      </c>
      <c r="H9" s="12">
        <v>13535.04</v>
      </c>
      <c r="I9" s="12">
        <v>6061.7</v>
      </c>
      <c r="J9" s="12">
        <v>6387.67</v>
      </c>
      <c r="K9" s="12">
        <v>6171.27</v>
      </c>
      <c r="L9" s="12">
        <v>5991.67</v>
      </c>
      <c r="M9" s="12">
        <v>7473.3400000000011</v>
      </c>
      <c r="N9" s="12">
        <v>216.39999999999964</v>
      </c>
      <c r="O9" s="12">
        <v>7689.7400000000007</v>
      </c>
      <c r="P9" s="12">
        <v>178.68</v>
      </c>
    </row>
    <row r="10" spans="1:19" x14ac:dyDescent="0.25">
      <c r="A10" s="1">
        <v>9</v>
      </c>
      <c r="B10" s="2" t="s">
        <v>19</v>
      </c>
      <c r="C10" s="12">
        <v>135728.9</v>
      </c>
      <c r="D10" s="12">
        <v>83220</v>
      </c>
      <c r="E10" s="12">
        <v>77598.7</v>
      </c>
      <c r="F10" s="12">
        <v>43247.3</v>
      </c>
      <c r="G10" s="12">
        <f>Table1[[#This Row],[Aktivlər (min manatla)]]-Table1[[#This Row],[Öhdəliklər (min manatla)]]</f>
        <v>58130.2</v>
      </c>
      <c r="H10" s="12">
        <v>9325.2000000000007</v>
      </c>
      <c r="I10" s="12">
        <v>2532.4</v>
      </c>
      <c r="J10" s="12">
        <v>2235.6</v>
      </c>
      <c r="K10" s="12">
        <v>2505.8000000000002</v>
      </c>
      <c r="L10" s="12">
        <v>6696.5</v>
      </c>
      <c r="M10" s="12">
        <v>6792.8000000000011</v>
      </c>
      <c r="N10" s="12">
        <v>-270.20000000000027</v>
      </c>
      <c r="O10" s="12">
        <v>6522.6</v>
      </c>
      <c r="P10" s="12">
        <v>173.7</v>
      </c>
    </row>
    <row r="11" spans="1:19" x14ac:dyDescent="0.25">
      <c r="A11" s="1">
        <v>10</v>
      </c>
      <c r="B11" s="2" t="s">
        <v>20</v>
      </c>
      <c r="C11" s="12">
        <v>237289.552</v>
      </c>
      <c r="D11" s="12">
        <v>146907.1</v>
      </c>
      <c r="E11" s="12">
        <v>197953.1</v>
      </c>
      <c r="F11" s="12">
        <v>53780.4</v>
      </c>
      <c r="G11" s="12">
        <f>Table1[[#This Row],[Aktivlər (min manatla)]]-Table1[[#This Row],[Öhdəliklər (min manatla)]]</f>
        <v>39336.45199999999</v>
      </c>
      <c r="H11" s="12">
        <v>3975.37</v>
      </c>
      <c r="I11" s="12">
        <v>2104.17</v>
      </c>
      <c r="J11" s="12">
        <v>1664.3</v>
      </c>
      <c r="K11" s="12">
        <v>1751.6</v>
      </c>
      <c r="L11" s="12">
        <v>1962.8</v>
      </c>
      <c r="M11" s="12">
        <v>1871.1999999999998</v>
      </c>
      <c r="N11" s="12">
        <v>-87.299999999999955</v>
      </c>
      <c r="O11" s="12">
        <v>1783.8999999999999</v>
      </c>
      <c r="P11" s="12">
        <v>13069.3</v>
      </c>
    </row>
    <row r="12" spans="1:19" x14ac:dyDescent="0.25">
      <c r="A12" s="1">
        <v>11</v>
      </c>
      <c r="B12" s="2" t="s">
        <v>21</v>
      </c>
      <c r="C12" s="12">
        <v>88938.001810000002</v>
      </c>
      <c r="D12" s="12">
        <v>8507.8584599999995</v>
      </c>
      <c r="E12" s="12">
        <v>53136.527900000001</v>
      </c>
      <c r="F12" s="12">
        <v>2520.07287</v>
      </c>
      <c r="G12" s="12">
        <f>Table1[[#This Row],[Aktivlər (min manatla)]]-Table1[[#This Row],[Öhdəliklər (min manatla)]]</f>
        <v>35801.473910000001</v>
      </c>
      <c r="H12" s="12">
        <v>2517.6258800000001</v>
      </c>
      <c r="I12" s="12">
        <v>27.51295</v>
      </c>
      <c r="J12" s="12">
        <v>98.610979999999998</v>
      </c>
      <c r="K12" s="12">
        <v>14.05785</v>
      </c>
      <c r="L12" s="12">
        <v>-15375.276900000001</v>
      </c>
      <c r="M12" s="12">
        <v>2490.1129300000002</v>
      </c>
      <c r="N12" s="12">
        <v>84.553129999999996</v>
      </c>
      <c r="O12" s="12">
        <v>2574.66606</v>
      </c>
      <c r="P12" s="12">
        <v>16873.78</v>
      </c>
    </row>
    <row r="13" spans="1:19" x14ac:dyDescent="0.25">
      <c r="A13" s="1">
        <v>12</v>
      </c>
      <c r="B13" s="2" t="s">
        <v>22</v>
      </c>
      <c r="C13" s="12">
        <v>549542.43000000005</v>
      </c>
      <c r="D13" s="12">
        <v>287632.5</v>
      </c>
      <c r="E13" s="12">
        <v>498990.24</v>
      </c>
      <c r="F13" s="12">
        <v>293861.42</v>
      </c>
      <c r="G13" s="12">
        <f>Table1[[#This Row],[Aktivlər (min manatla)]]-Table1[[#This Row],[Öhdəliklər (min manatla)]]</f>
        <v>50552.190000000061</v>
      </c>
      <c r="H13" s="12">
        <v>80228</v>
      </c>
      <c r="I13" s="12">
        <v>32250</v>
      </c>
      <c r="J13" s="12">
        <v>20218</v>
      </c>
      <c r="K13" s="12">
        <v>23478</v>
      </c>
      <c r="L13" s="12">
        <v>-37659</v>
      </c>
      <c r="M13" s="12">
        <v>47978</v>
      </c>
      <c r="N13" s="12">
        <v>-3260</v>
      </c>
      <c r="O13" s="12">
        <v>44718</v>
      </c>
      <c r="P13" s="12">
        <v>82376</v>
      </c>
    </row>
    <row r="14" spans="1:19" x14ac:dyDescent="0.25">
      <c r="A14" s="1">
        <v>13</v>
      </c>
      <c r="B14" s="2" t="s">
        <v>23</v>
      </c>
      <c r="C14" s="12">
        <v>912521</v>
      </c>
      <c r="D14" s="12">
        <v>251151</v>
      </c>
      <c r="E14" s="12">
        <v>872147</v>
      </c>
      <c r="F14" s="12">
        <v>553572</v>
      </c>
      <c r="G14" s="12">
        <f>Table1[[#This Row],[Aktivlər (min manatla)]]-Table1[[#This Row],[Öhdəliklər (min manatla)]]</f>
        <v>40374</v>
      </c>
      <c r="H14" s="12">
        <v>35611</v>
      </c>
      <c r="I14" s="12">
        <v>19680</v>
      </c>
      <c r="J14" s="12">
        <v>23826</v>
      </c>
      <c r="K14" s="12">
        <v>21906</v>
      </c>
      <c r="L14" s="12">
        <v>-35436</v>
      </c>
      <c r="M14" s="12">
        <v>15931</v>
      </c>
      <c r="N14" s="12">
        <v>1920</v>
      </c>
      <c r="O14" s="12">
        <v>17851</v>
      </c>
      <c r="P14" s="12">
        <v>9349.73</v>
      </c>
    </row>
    <row r="15" spans="1:19" x14ac:dyDescent="0.25">
      <c r="A15" s="1">
        <v>14</v>
      </c>
      <c r="B15" s="2" t="s">
        <v>24</v>
      </c>
      <c r="C15" s="12">
        <v>431933.68919410004</v>
      </c>
      <c r="D15" s="12">
        <v>319827.6561406909</v>
      </c>
      <c r="E15" s="12">
        <v>395028.44036000001</v>
      </c>
      <c r="F15" s="12">
        <v>57993.965699999986</v>
      </c>
      <c r="G15" s="12">
        <f>Table1[[#This Row],[Aktivlər (min manatla)]]-Table1[[#This Row],[Öhdəliklər (min manatla)]]</f>
        <v>36905.248834100028</v>
      </c>
      <c r="H15" s="12">
        <v>43053.62273999997</v>
      </c>
      <c r="I15" s="12">
        <v>20869.329529999999</v>
      </c>
      <c r="J15" s="12">
        <v>1499.2164799999955</v>
      </c>
      <c r="K15" s="12">
        <v>15061.975639999999</v>
      </c>
      <c r="L15" s="12">
        <v>-2264.9893100000409</v>
      </c>
      <c r="M15" s="12">
        <v>22184.293209999971</v>
      </c>
      <c r="N15" s="12">
        <v>-13562.759160000003</v>
      </c>
      <c r="O15" s="12">
        <v>8621.5340499999675</v>
      </c>
      <c r="P15" s="12">
        <v>10886.52</v>
      </c>
    </row>
    <row r="16" spans="1:19" x14ac:dyDescent="0.25">
      <c r="A16" s="1">
        <v>15</v>
      </c>
      <c r="B16" s="2" t="s">
        <v>25</v>
      </c>
      <c r="C16" s="5">
        <v>124503.34</v>
      </c>
      <c r="D16" s="5">
        <v>114639.57</v>
      </c>
      <c r="E16" s="5">
        <v>54846</v>
      </c>
      <c r="F16" s="5">
        <v>34110.35</v>
      </c>
      <c r="G16" s="5">
        <f>Table1[[#This Row],[Aktivlər (min manatla)]]-Table1[[#This Row],[Öhdəliklər (min manatla)]]</f>
        <v>69657.34</v>
      </c>
      <c r="H16" s="5">
        <v>6712.45</v>
      </c>
      <c r="I16" s="5">
        <v>1785.42</v>
      </c>
      <c r="J16" s="5">
        <v>4692.71</v>
      </c>
      <c r="K16" s="5">
        <v>3722.78</v>
      </c>
      <c r="L16" s="5">
        <v>10528.32</v>
      </c>
      <c r="M16" s="5">
        <v>4927.03</v>
      </c>
      <c r="N16" s="5">
        <v>969.92999999999984</v>
      </c>
      <c r="O16" s="5">
        <v>5896.9599999999991</v>
      </c>
      <c r="P16" s="12">
        <v>4631.3500000000004</v>
      </c>
    </row>
    <row r="17" spans="1:18" x14ac:dyDescent="0.25">
      <c r="A17" s="1">
        <v>16</v>
      </c>
      <c r="B17" s="2" t="s">
        <v>26</v>
      </c>
      <c r="C17" s="12">
        <v>530152.14</v>
      </c>
      <c r="D17" s="12">
        <v>367417.92</v>
      </c>
      <c r="E17" s="12">
        <v>482471.37</v>
      </c>
      <c r="F17" s="12">
        <v>172443.1</v>
      </c>
      <c r="G17" s="12">
        <f>Table1[[#This Row],[Aktivlər (min manatla)]]-Table1[[#This Row],[Öhdəliklər (min manatla)]]</f>
        <v>47680.770000000019</v>
      </c>
      <c r="H17" s="12">
        <v>68693.182659999991</v>
      </c>
      <c r="I17" s="12">
        <v>24648.967390000002</v>
      </c>
      <c r="J17" s="12">
        <v>7558.1871899999996</v>
      </c>
      <c r="K17" s="12">
        <v>23865.852780000001</v>
      </c>
      <c r="L17" s="12">
        <v>124.73</v>
      </c>
      <c r="M17" s="12">
        <v>44044.215269999986</v>
      </c>
      <c r="N17" s="12">
        <v>-16307.665590000001</v>
      </c>
      <c r="O17" s="12">
        <v>27736.549679999986</v>
      </c>
      <c r="P17" s="12">
        <v>27405.34</v>
      </c>
    </row>
    <row r="18" spans="1:18" x14ac:dyDescent="0.25">
      <c r="A18" s="1">
        <v>17</v>
      </c>
      <c r="B18" s="2" t="s">
        <v>27</v>
      </c>
      <c r="C18" s="12">
        <v>287087</v>
      </c>
      <c r="D18" s="12">
        <v>214595</v>
      </c>
      <c r="E18" s="12">
        <v>148551</v>
      </c>
      <c r="F18" s="12">
        <v>79505</v>
      </c>
      <c r="G18" s="12">
        <f>Table1[[#This Row],[Aktivlər (min manatla)]]-Table1[[#This Row],[Öhdəliklər (min manatla)]]</f>
        <v>138536</v>
      </c>
      <c r="H18" s="12">
        <v>29253</v>
      </c>
      <c r="I18" s="12">
        <v>5549</v>
      </c>
      <c r="J18" s="12">
        <v>7144</v>
      </c>
      <c r="K18" s="12">
        <v>17716</v>
      </c>
      <c r="L18" s="12">
        <v>-1473</v>
      </c>
      <c r="M18" s="12">
        <v>23704</v>
      </c>
      <c r="N18" s="12">
        <v>-10572</v>
      </c>
      <c r="O18" s="12">
        <v>13132</v>
      </c>
      <c r="P18" s="12">
        <v>14248</v>
      </c>
    </row>
    <row r="19" spans="1:18" x14ac:dyDescent="0.25">
      <c r="A19" s="1">
        <v>18</v>
      </c>
      <c r="B19" s="2" t="s">
        <v>49</v>
      </c>
      <c r="C19">
        <v>92560.39</v>
      </c>
      <c r="D19">
        <v>83288.759999999995</v>
      </c>
      <c r="E19" s="12">
        <v>46436.2</v>
      </c>
      <c r="F19">
        <v>22025</v>
      </c>
      <c r="G19">
        <v>46124.19</v>
      </c>
      <c r="H19">
        <v>2849.08</v>
      </c>
      <c r="I19">
        <v>1077.79</v>
      </c>
      <c r="J19" s="12">
        <v>401.91</v>
      </c>
      <c r="K19">
        <v>340.99</v>
      </c>
      <c r="L19">
        <v>-13570.96</v>
      </c>
      <c r="M19" s="12">
        <f>H19-I19</f>
        <v>1771.29</v>
      </c>
      <c r="N19" s="12">
        <f>Table1[[#This Row],[Qeyri -faiz gəliri (min manatla)]]-Table1[[#This Row],[Qeyri -faiz xərci (min manatla)]]</f>
        <v>60.920000000000016</v>
      </c>
      <c r="O19" s="12">
        <v>1832.22</v>
      </c>
      <c r="P19" s="12">
        <v>15403</v>
      </c>
    </row>
    <row r="20" spans="1:18" x14ac:dyDescent="0.25">
      <c r="A20" s="1">
        <v>19</v>
      </c>
      <c r="B20" s="2" t="s">
        <v>29</v>
      </c>
      <c r="C20" s="5">
        <v>2807376.25</v>
      </c>
      <c r="D20" s="5">
        <v>1205098.83</v>
      </c>
      <c r="E20" s="5">
        <v>2537902.4900000002</v>
      </c>
      <c r="F20" s="5">
        <v>1675974.81</v>
      </c>
      <c r="G20" s="5">
        <f>Table1[[#This Row],[Aktivlər (min manatla)]]-Table1[[#This Row],[Öhdəliklər (min manatla)]]</f>
        <v>269473.75999999978</v>
      </c>
      <c r="H20" s="5">
        <v>150758</v>
      </c>
      <c r="I20" s="5">
        <v>62014.2</v>
      </c>
      <c r="J20" s="5">
        <v>87800.4</v>
      </c>
      <c r="K20" s="5">
        <v>81415.240000000005</v>
      </c>
      <c r="L20" s="5">
        <v>41511.11</v>
      </c>
      <c r="M20" s="5">
        <v>88743.8</v>
      </c>
      <c r="N20" s="5">
        <v>6385.1599999999889</v>
      </c>
      <c r="O20" s="5">
        <v>95128.959999999992</v>
      </c>
      <c r="P20" s="12">
        <v>42375.44</v>
      </c>
    </row>
    <row r="21" spans="1:18" x14ac:dyDescent="0.25">
      <c r="A21" s="1">
        <v>20</v>
      </c>
      <c r="B21" s="2" t="s">
        <v>30</v>
      </c>
      <c r="C21" s="12">
        <v>484725</v>
      </c>
      <c r="D21" s="12">
        <v>322473</v>
      </c>
      <c r="E21" s="12">
        <v>426938</v>
      </c>
      <c r="F21" s="12">
        <v>200370</v>
      </c>
      <c r="G21" s="12">
        <f>Table1[[#This Row],[Aktivlər (min manatla)]]-Table1[[#This Row],[Öhdəliklər (min manatla)]]</f>
        <v>57787</v>
      </c>
      <c r="H21" s="12">
        <v>46238.91</v>
      </c>
      <c r="I21" s="12">
        <v>21722.21</v>
      </c>
      <c r="J21" s="12">
        <v>5657.32</v>
      </c>
      <c r="K21" s="12">
        <v>1809.05</v>
      </c>
      <c r="L21" s="12">
        <v>90.77</v>
      </c>
      <c r="M21" s="12">
        <v>24516.700000000004</v>
      </c>
      <c r="N21" s="12">
        <v>3848.2699999999995</v>
      </c>
      <c r="O21" s="12">
        <v>28364.970000000005</v>
      </c>
      <c r="P21" s="12">
        <v>12762.68</v>
      </c>
    </row>
    <row r="22" spans="1:18" x14ac:dyDescent="0.25">
      <c r="A22" s="1">
        <v>21</v>
      </c>
      <c r="B22" s="2" t="s">
        <v>32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8" x14ac:dyDescent="0.25">
      <c r="A23" s="1">
        <v>22</v>
      </c>
      <c r="B23" s="2" t="s">
        <v>31</v>
      </c>
      <c r="C23" s="12">
        <v>147440</v>
      </c>
      <c r="D23" s="12">
        <v>116168</v>
      </c>
      <c r="E23" s="12">
        <v>101531</v>
      </c>
      <c r="F23" s="12">
        <v>67835</v>
      </c>
      <c r="G23" s="12">
        <f>Table1[[#This Row],[Aktivlər (min manatla)]]-Table1[[#This Row],[Öhdəliklər (min manatla)]]</f>
        <v>45909</v>
      </c>
      <c r="H23" s="12">
        <v>12684</v>
      </c>
      <c r="I23" s="12">
        <v>5724</v>
      </c>
      <c r="J23" s="12">
        <v>2292</v>
      </c>
      <c r="K23" s="12">
        <v>4675</v>
      </c>
      <c r="L23" s="12">
        <v>-1415</v>
      </c>
      <c r="M23" s="12">
        <v>6960</v>
      </c>
      <c r="N23" s="12">
        <v>-2383</v>
      </c>
      <c r="O23" s="12">
        <v>4577</v>
      </c>
      <c r="P23" s="12">
        <v>5992</v>
      </c>
    </row>
    <row r="24" spans="1:18" x14ac:dyDescent="0.25">
      <c r="A24" s="1">
        <v>23</v>
      </c>
      <c r="B24" s="2" t="s">
        <v>33</v>
      </c>
      <c r="C24" s="12">
        <v>537114.03709999996</v>
      </c>
      <c r="D24" s="12">
        <v>356167.74</v>
      </c>
      <c r="E24" s="12">
        <v>496188.13</v>
      </c>
      <c r="F24" s="12">
        <v>335633.07</v>
      </c>
      <c r="G24" s="12">
        <f>Table1[[#This Row],[Aktivlər (min manatla)]]-Table1[[#This Row],[Öhdəliklər (min manatla)]]</f>
        <v>40925.907099999953</v>
      </c>
      <c r="H24" s="12">
        <v>68909</v>
      </c>
      <c r="I24" s="12">
        <v>25255</v>
      </c>
      <c r="J24" s="12">
        <v>8509</v>
      </c>
      <c r="K24" s="12">
        <v>17168</v>
      </c>
      <c r="L24" s="12">
        <v>3637</v>
      </c>
      <c r="M24" s="12">
        <v>43654</v>
      </c>
      <c r="N24" s="12">
        <v>-8659</v>
      </c>
      <c r="O24" s="12">
        <v>34995</v>
      </c>
      <c r="P24" s="12">
        <v>31358</v>
      </c>
    </row>
    <row r="25" spans="1:18" x14ac:dyDescent="0.25">
      <c r="A25" s="1">
        <v>24</v>
      </c>
      <c r="B25" s="2" t="s">
        <v>34</v>
      </c>
      <c r="C25" s="12">
        <v>11233.185692500003</v>
      </c>
      <c r="D25" s="12">
        <v>1831.2867699999999</v>
      </c>
      <c r="E25" s="12">
        <v>857.5333599999999</v>
      </c>
      <c r="F25" s="12">
        <v>579.84909999999991</v>
      </c>
      <c r="G25" s="12">
        <f>Table1[[#This Row],[Aktivlər (min manatla)]]-Table1[[#This Row],[Öhdəliklər (min manatla)]]</f>
        <v>10375.652332500003</v>
      </c>
      <c r="H25" s="12">
        <v>387.61606999999998</v>
      </c>
      <c r="I25" s="12">
        <v>0.79401999999999995</v>
      </c>
      <c r="J25" s="12">
        <v>30.05284</v>
      </c>
      <c r="K25" s="12">
        <v>554.25163999999995</v>
      </c>
      <c r="L25" s="12">
        <v>75.66130000000004</v>
      </c>
      <c r="M25" s="12">
        <v>386.82204999999999</v>
      </c>
      <c r="N25" s="12">
        <v>-524.19880000000001</v>
      </c>
      <c r="O25" s="12">
        <v>-137.37675000000002</v>
      </c>
      <c r="P25" s="12">
        <v>213.04</v>
      </c>
    </row>
    <row r="26" spans="1:18" x14ac:dyDescent="0.25">
      <c r="A26" s="1">
        <v>25</v>
      </c>
      <c r="B26" s="2" t="s">
        <v>35</v>
      </c>
      <c r="C26" s="5">
        <v>2782552.88</v>
      </c>
      <c r="D26" s="5">
        <v>809356.15</v>
      </c>
      <c r="E26" s="5">
        <v>2413947.21</v>
      </c>
      <c r="F26" s="5">
        <v>1953013.1</v>
      </c>
      <c r="G26" s="5">
        <f>Table1[[#This Row],[Aktivlər (min manatla)]]-Table1[[#This Row],[Öhdəliklər (min manatla)]]</f>
        <v>368605.66999999993</v>
      </c>
      <c r="H26" s="5">
        <v>77053</v>
      </c>
      <c r="I26" s="5">
        <v>26173</v>
      </c>
      <c r="J26" s="5">
        <v>60262</v>
      </c>
      <c r="K26" s="5">
        <v>44539</v>
      </c>
      <c r="L26" s="5">
        <v>12654</v>
      </c>
      <c r="M26" s="5">
        <v>50880</v>
      </c>
      <c r="N26" s="5">
        <v>15723</v>
      </c>
      <c r="O26" s="5">
        <v>66603</v>
      </c>
      <c r="P26" s="12">
        <v>46672</v>
      </c>
    </row>
    <row r="27" spans="1:18" x14ac:dyDescent="0.25">
      <c r="A27" s="1">
        <v>26</v>
      </c>
      <c r="B27" s="2" t="s">
        <v>36</v>
      </c>
      <c r="C27" s="12">
        <v>510851</v>
      </c>
      <c r="D27" s="12">
        <v>180632</v>
      </c>
      <c r="E27" s="12">
        <v>467322</v>
      </c>
      <c r="F27" s="12">
        <v>364574</v>
      </c>
      <c r="G27" s="12">
        <f>Table1[[#This Row],[Aktivlər (min manatla)]]-Table1[[#This Row],[Öhdəliklər (min manatla)]]</f>
        <v>43529</v>
      </c>
      <c r="H27" s="12">
        <v>22369</v>
      </c>
      <c r="I27" s="12">
        <v>13411</v>
      </c>
      <c r="J27" s="12">
        <v>8710</v>
      </c>
      <c r="K27" s="12">
        <v>2034</v>
      </c>
      <c r="L27" s="12">
        <v>-14187</v>
      </c>
      <c r="M27" s="12">
        <v>8958</v>
      </c>
      <c r="N27" s="12">
        <v>6676</v>
      </c>
      <c r="O27" s="12">
        <v>15634</v>
      </c>
      <c r="P27" s="12">
        <v>21602</v>
      </c>
    </row>
    <row r="28" spans="1:18" x14ac:dyDescent="0.25">
      <c r="A28" s="1">
        <v>27</v>
      </c>
      <c r="B28" s="2" t="s">
        <v>37</v>
      </c>
      <c r="C28" s="12">
        <v>393507.78</v>
      </c>
      <c r="D28" s="12">
        <v>358901.4</v>
      </c>
      <c r="E28" s="12">
        <v>280461.84999999998</v>
      </c>
      <c r="F28" s="12">
        <v>170103.31</v>
      </c>
      <c r="G28" s="12">
        <f>Table1[[#This Row],[Aktivlər (min manatla)]]-Table1[[#This Row],[Öhdəliklər (min manatla)]]</f>
        <v>113045.93000000005</v>
      </c>
      <c r="H28" s="12">
        <v>19636.120989999999</v>
      </c>
      <c r="I28" s="12">
        <v>10060.919180000001</v>
      </c>
      <c r="J28" s="12">
        <v>12103.02736</v>
      </c>
      <c r="K28" s="12">
        <v>7911.4639800000004</v>
      </c>
      <c r="L28" s="12">
        <v>5669.2736400000003</v>
      </c>
      <c r="M28" s="12">
        <v>9575.2018099999987</v>
      </c>
      <c r="N28" s="12">
        <v>4191.5633799999996</v>
      </c>
      <c r="O28" s="12">
        <v>13766.765189999998</v>
      </c>
      <c r="P28" s="12">
        <v>7794.48</v>
      </c>
    </row>
    <row r="29" spans="1:18" x14ac:dyDescent="0.25">
      <c r="A29" s="1">
        <v>28</v>
      </c>
      <c r="B29" s="2" t="s">
        <v>38</v>
      </c>
      <c r="C29" s="12">
        <v>508011</v>
      </c>
      <c r="D29" s="12">
        <v>266618</v>
      </c>
      <c r="E29" s="12">
        <v>453608</v>
      </c>
      <c r="F29" s="12">
        <v>220731</v>
      </c>
      <c r="G29" s="12">
        <f>Table1[[#This Row],[Aktivlər (min manatla)]]-Table1[[#This Row],[Öhdəliklər (min manatla)]]</f>
        <v>54403</v>
      </c>
      <c r="H29" s="12">
        <v>25398</v>
      </c>
      <c r="I29" s="12">
        <v>19161</v>
      </c>
      <c r="J29" s="12">
        <v>2677</v>
      </c>
      <c r="K29" s="12">
        <v>9007</v>
      </c>
      <c r="L29" s="12">
        <v>-1106</v>
      </c>
      <c r="M29" s="12">
        <v>6237</v>
      </c>
      <c r="N29" s="12">
        <v>-6330</v>
      </c>
      <c r="O29" s="12">
        <v>-93</v>
      </c>
      <c r="P29" s="12">
        <v>1013</v>
      </c>
    </row>
    <row r="30" spans="1:18" x14ac:dyDescent="0.25">
      <c r="A30" s="1">
        <v>29</v>
      </c>
      <c r="B30" s="2" t="s">
        <v>39</v>
      </c>
      <c r="C30" s="12">
        <v>727674.00950219389</v>
      </c>
      <c r="D30" s="12">
        <v>442323.99399474688</v>
      </c>
      <c r="E30" s="12">
        <v>658560.83041000029</v>
      </c>
      <c r="F30" s="12">
        <v>366977.36592999991</v>
      </c>
      <c r="G30" s="12">
        <f>Table1[[#This Row],[Aktivlər (min manatla)]]-Table1[[#This Row],[Öhdəliklər (min manatla)]]</f>
        <v>69113.179092193604</v>
      </c>
      <c r="H30" s="12">
        <v>96817.090819999969</v>
      </c>
      <c r="I30" s="12">
        <v>36396.131269999998</v>
      </c>
      <c r="J30" s="12">
        <v>20436.849880000031</v>
      </c>
      <c r="K30" s="12">
        <v>34997.089939999998</v>
      </c>
      <c r="L30" s="12">
        <v>-28412.247710000003</v>
      </c>
      <c r="M30" s="12">
        <v>60420.95954999997</v>
      </c>
      <c r="N30" s="12">
        <v>-14560.240059999967</v>
      </c>
      <c r="O30" s="12">
        <v>45860.719490000003</v>
      </c>
      <c r="P30" s="12">
        <v>74272.960000000006</v>
      </c>
    </row>
    <row r="31" spans="1:18" x14ac:dyDescent="0.25">
      <c r="A31" s="1">
        <v>30</v>
      </c>
      <c r="B31" s="2" t="s">
        <v>28</v>
      </c>
      <c r="C31" s="12">
        <v>1748534.1159999999</v>
      </c>
      <c r="D31" s="12">
        <v>1325280.99</v>
      </c>
      <c r="E31" s="12">
        <v>1519369.69</v>
      </c>
      <c r="F31" s="12">
        <v>1202312.8700000001</v>
      </c>
      <c r="G31" s="12">
        <f>Table1[[#This Row],[Aktivlər (min manatla)]]-Table1[[#This Row],[Öhdəliklər (min manatla)]]</f>
        <v>229164.42599999998</v>
      </c>
      <c r="H31" s="12">
        <v>79363.95895</v>
      </c>
      <c r="I31" s="12">
        <v>29775.95</v>
      </c>
      <c r="J31" s="12">
        <v>19226.900000000001</v>
      </c>
      <c r="K31" s="12">
        <v>23524.13</v>
      </c>
      <c r="L31" s="12">
        <v>972.95894999999996</v>
      </c>
      <c r="M31" s="12">
        <v>49588.008950000003</v>
      </c>
      <c r="N31" s="12">
        <v>-4297.2299999999996</v>
      </c>
      <c r="O31" s="12">
        <v>45290.778950000007</v>
      </c>
      <c r="P31" s="12">
        <v>44386.98</v>
      </c>
    </row>
    <row r="32" spans="1:18" x14ac:dyDescent="0.25">
      <c r="A32" s="1">
        <v>31</v>
      </c>
      <c r="B32" s="2" t="s">
        <v>40</v>
      </c>
      <c r="C32" s="12">
        <v>415973.75</v>
      </c>
      <c r="D32" s="12">
        <v>220913.06</v>
      </c>
      <c r="E32" s="12">
        <v>359979.62</v>
      </c>
      <c r="F32" s="12">
        <v>224586.49</v>
      </c>
      <c r="G32" s="12">
        <f>Table1[[#This Row],[Aktivlər (min manatla)]]-Table1[[#This Row],[Öhdəliklər (min manatla)]]</f>
        <v>55994.130000000005</v>
      </c>
      <c r="H32" s="12">
        <v>25082.33</v>
      </c>
      <c r="I32" s="12">
        <v>9547.8700000000008</v>
      </c>
      <c r="J32" s="12">
        <v>18602.62</v>
      </c>
      <c r="K32" s="12">
        <v>21118.1</v>
      </c>
      <c r="L32" s="12">
        <v>-5773.69</v>
      </c>
      <c r="M32" s="12">
        <v>15534.460000000001</v>
      </c>
      <c r="N32" s="12">
        <v>-2515.4799999999996</v>
      </c>
      <c r="O32" s="12">
        <v>13018.980000000001</v>
      </c>
      <c r="P32" s="12">
        <v>18792.669999999998</v>
      </c>
      <c r="R32" s="7"/>
    </row>
    <row r="33" spans="1:16" x14ac:dyDescent="0.25">
      <c r="A33" s="1">
        <v>32</v>
      </c>
      <c r="B33" s="2" t="s">
        <v>41</v>
      </c>
      <c r="C33" s="12">
        <v>117305.34</v>
      </c>
      <c r="D33" s="12">
        <v>32456.15</v>
      </c>
      <c r="E33" s="12">
        <v>57709.010999999999</v>
      </c>
      <c r="F33" s="12">
        <v>29952.74</v>
      </c>
      <c r="G33" s="12">
        <f>Table1[[#This Row],[Aktivlər (min manatla)]]-Table1[[#This Row],[Öhdəliklər (min manatla)]]</f>
        <v>59596.328999999998</v>
      </c>
      <c r="H33" s="12">
        <v>6252.86</v>
      </c>
      <c r="I33" s="12">
        <v>1113.43</v>
      </c>
      <c r="J33" s="12">
        <v>3288.63</v>
      </c>
      <c r="K33" s="12">
        <v>3070.85</v>
      </c>
      <c r="L33" s="12">
        <v>5516.84</v>
      </c>
      <c r="M33" s="12">
        <v>5139.4299999999994</v>
      </c>
      <c r="N33" s="12">
        <v>217.7800000000002</v>
      </c>
      <c r="O33" s="12">
        <v>5357.2099999999991</v>
      </c>
      <c r="P33" s="12">
        <v>159.63</v>
      </c>
    </row>
    <row r="34" spans="1:16" x14ac:dyDescent="0.25">
      <c r="A34" s="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6" ht="21" x14ac:dyDescent="0.35">
      <c r="A35" s="9"/>
      <c r="B35" s="10" t="s">
        <v>44</v>
      </c>
      <c r="C35" s="13">
        <v>32722745.956768792</v>
      </c>
      <c r="D35" s="13">
        <v>14580998.800135437</v>
      </c>
      <c r="E35" s="13">
        <f>SUM(E2:E33)</f>
        <v>29753850.96054</v>
      </c>
      <c r="F35" s="13">
        <f t="shared" ref="F35:P35" si="0">SUM(F2:F33)</f>
        <v>18210362.890769999</v>
      </c>
      <c r="G35" s="13">
        <f t="shared" si="0"/>
        <v>3061455.3862287933</v>
      </c>
      <c r="H35" s="13">
        <f t="shared" si="0"/>
        <v>1375770.6123300001</v>
      </c>
      <c r="I35" s="13">
        <f t="shared" si="0"/>
        <v>756743.02826999989</v>
      </c>
      <c r="J35" s="13">
        <f t="shared" si="0"/>
        <v>528270.9600000002</v>
      </c>
      <c r="K35" s="13">
        <f t="shared" si="0"/>
        <v>698087.17458000011</v>
      </c>
      <c r="L35" s="13">
        <f t="shared" si="0"/>
        <v>-457147.11444000009</v>
      </c>
      <c r="M35" s="13">
        <f t="shared" si="0"/>
        <v>619027.58406000002</v>
      </c>
      <c r="N35" s="13">
        <f t="shared" si="0"/>
        <v>-169816.21458</v>
      </c>
      <c r="O35" s="13">
        <f t="shared" si="0"/>
        <v>449211.37947999995</v>
      </c>
      <c r="P35" s="13">
        <f t="shared" si="0"/>
        <v>778633.15642000001</v>
      </c>
    </row>
    <row r="36" spans="1:16" x14ac:dyDescent="0.25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8" spans="1:16" ht="21" x14ac:dyDescent="0.25">
      <c r="B38" s="11" t="s">
        <v>47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Göstəriciləri III RÜB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Redaktor</dc:creator>
  <cp:lastModifiedBy>USER</cp:lastModifiedBy>
  <dcterms:created xsi:type="dcterms:W3CDTF">2016-11-22T05:41:40Z</dcterms:created>
  <dcterms:modified xsi:type="dcterms:W3CDTF">2016-11-30T12:32:07Z</dcterms:modified>
</cp:coreProperties>
</file>